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1D3D5187-4685-844B-B67D-73090A5DB741}" xr6:coauthVersionLast="47" xr6:coauthVersionMax="47" xr10:uidLastSave="{00000000-0000-0000-0000-000000000000}"/>
  <bookViews>
    <workbookView xWindow="0" yWindow="500" windowWidth="25600" windowHeight="14260" xr2:uid="{FC7765C7-F9E4-BA4F-A8BA-41B7EFB767E7}"/>
  </bookViews>
  <sheets>
    <sheet name="Feuil1" sheetId="1" r:id="rId1"/>
    <sheet name="Publication" sheetId="3" r:id="rId2"/>
    <sheet name="graphiqu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3" i="3"/>
  <c r="J3" i="3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3" i="3" a="1"/>
  <c r="B3" i="3" s="1"/>
  <c r="B4" i="3" a="1"/>
  <c r="B4" i="3" s="1"/>
  <c r="B5" i="3" a="1"/>
  <c r="B5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3" i="3"/>
  <c r="D4" i="3" a="1"/>
  <c r="D4" i="3" s="1"/>
  <c r="D5" i="3" a="1"/>
  <c r="D5" i="3" s="1"/>
  <c r="D6" i="3" a="1"/>
  <c r="D6" i="3"/>
  <c r="D7" i="3" a="1"/>
  <c r="D7" i="3" s="1"/>
  <c r="D8" i="3" a="1"/>
  <c r="D8" i="3" s="1"/>
  <c r="D9" i="3" a="1"/>
  <c r="D9" i="3" s="1"/>
  <c r="D10" i="3" a="1"/>
  <c r="D10" i="3" s="1"/>
  <c r="D11" i="3" a="1"/>
  <c r="D11" i="3" s="1"/>
  <c r="D12" i="3" a="1"/>
  <c r="D12" i="3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3" i="3" a="1"/>
  <c r="C3" i="3" s="1"/>
  <c r="D3" i="3" a="1"/>
  <c r="D3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3" i="3"/>
  <c r="I2" i="3"/>
  <c r="J2" i="3"/>
  <c r="H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B2" i="3"/>
  <c r="C2" i="3"/>
  <c r="D2" i="3"/>
  <c r="A2" i="3"/>
  <c r="C21" i="1"/>
  <c r="D21" i="1"/>
  <c r="B21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G8" i="1"/>
  <c r="G9" i="1"/>
  <c r="G10" i="1"/>
  <c r="G11" i="1"/>
  <c r="G12" i="1"/>
  <c r="G13" i="1"/>
  <c r="G14" i="1"/>
  <c r="G15" i="1"/>
  <c r="G16" i="1"/>
  <c r="G17" i="1"/>
  <c r="G18" i="1"/>
  <c r="G3" i="1"/>
  <c r="G4" i="1"/>
  <c r="G5" i="1"/>
  <c r="G6" i="1"/>
  <c r="G7" i="1"/>
  <c r="F12" i="1"/>
  <c r="F13" i="1"/>
  <c r="F14" i="1"/>
  <c r="F15" i="1"/>
  <c r="F16" i="1"/>
  <c r="F17" i="1"/>
  <c r="F18" i="1"/>
  <c r="F10" i="1"/>
  <c r="F11" i="1"/>
  <c r="F6" i="1"/>
  <c r="F7" i="1"/>
  <c r="F8" i="1"/>
  <c r="F9" i="1"/>
  <c r="F3" i="1"/>
  <c r="F4" i="1"/>
  <c r="F5" i="1"/>
  <c r="C23" i="1"/>
  <c r="D23" i="1"/>
  <c r="C22" i="1"/>
  <c r="D22" i="1"/>
  <c r="B23" i="1"/>
  <c r="B22" i="1"/>
  <c r="F21" i="1" l="1"/>
  <c r="F23" i="1"/>
  <c r="F22" i="1"/>
  <c r="G21" i="1"/>
  <c r="G23" i="1"/>
  <c r="G22" i="1"/>
  <c r="H21" i="1"/>
  <c r="H22" i="1"/>
  <c r="H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<sst xmlns="http://schemas.openxmlformats.org/spreadsheetml/2006/main" count="38" uniqueCount="32">
  <si>
    <t>Coefficiens</t>
  </si>
  <si>
    <t>Nom</t>
  </si>
  <si>
    <t>Devoir 1</t>
  </si>
  <si>
    <t>Devoir 2</t>
  </si>
  <si>
    <t>Devoir 3</t>
  </si>
  <si>
    <t>Moyenne</t>
  </si>
  <si>
    <t>Moyenne 2</t>
  </si>
  <si>
    <t>Moyenne 3</t>
  </si>
  <si>
    <t xml:space="preserve">Astrid A. </t>
  </si>
  <si>
    <t>Bob B.</t>
  </si>
  <si>
    <t xml:space="preserve">Christophe C. </t>
  </si>
  <si>
    <t>ABS</t>
  </si>
  <si>
    <t>Denis D.</t>
  </si>
  <si>
    <t>Evelyne E.</t>
  </si>
  <si>
    <t>Fabrice F.</t>
  </si>
  <si>
    <t xml:space="preserve">Gigi G. </t>
  </si>
  <si>
    <t>Hugo H.</t>
  </si>
  <si>
    <t>Ivan I.</t>
  </si>
  <si>
    <t>ABJ</t>
  </si>
  <si>
    <t>Jean J.</t>
  </si>
  <si>
    <t>Karina K.</t>
  </si>
  <si>
    <t>Lucie L.</t>
  </si>
  <si>
    <t>Mathilde M.</t>
  </si>
  <si>
    <t xml:space="preserve">Nadia N. </t>
  </si>
  <si>
    <t>Otto O.</t>
  </si>
  <si>
    <t>Pierre P.</t>
  </si>
  <si>
    <t>Mediane</t>
  </si>
  <si>
    <t>Ecart type</t>
  </si>
  <si>
    <t>SI.CONDITIONS</t>
  </si>
  <si>
    <t>SI</t>
  </si>
  <si>
    <t>non(EstNum)</t>
  </si>
  <si>
    <t>Moyenne calculée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</si>
</sst>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0" borderId="0" xfId="0" applyFont="1"/>
    <xf numFmtId="2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Feuil1!$H$2</c:f>
              <c:strCache>
                <c:ptCount val="1"/>
                <c:pt idx="0">
                  <c:v>Moyenne 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Feuil1!$A$3:$A$18</c:f>
              <c:strCache>
                <c:ptCount val="16"/>
                <c:pt idx="0">
                  <c:v>Astrid A. </c:v>
                </c:pt>
                <c:pt idx="1">
                  <c:v>Bob B.</c:v>
                </c:pt>
                <c:pt idx="2">
                  <c:v>Christophe C. </c:v>
                </c:pt>
                <c:pt idx="3">
                  <c:v>Denis D.</c:v>
                </c:pt>
                <c:pt idx="4">
                  <c:v>Evelyne E.</c:v>
                </c:pt>
                <c:pt idx="5">
                  <c:v>Fabrice F.</c:v>
                </c:pt>
                <c:pt idx="6">
                  <c:v>Gigi G. </c:v>
                </c:pt>
                <c:pt idx="7">
                  <c:v>Hugo H.</c:v>
                </c:pt>
                <c:pt idx="8">
                  <c:v>Ivan I.</c:v>
                </c:pt>
                <c:pt idx="9">
                  <c:v>Jean J.</c:v>
                </c:pt>
                <c:pt idx="10">
                  <c:v>Karina K.</c:v>
                </c:pt>
                <c:pt idx="11">
                  <c:v>Lucie L.</c:v>
                </c:pt>
                <c:pt idx="12">
                  <c:v>Mathilde M.</c:v>
                </c:pt>
                <c:pt idx="13">
                  <c:v>Nadia N. </c:v>
                </c:pt>
                <c:pt idx="14">
                  <c:v>Otto O.</c:v>
                </c:pt>
                <c:pt idx="15">
                  <c:v>Pierre P.</c:v>
                </c:pt>
              </c:strCache>
            </c:strRef>
          </c:cat>
          <c:val>
            <c:numRef>
              <c:f>Feuil1!$H$3:$H$18</c:f>
              <c:numCache>
                <c:formatCode>General</c:formatCode>
                <c:ptCount val="16"/>
                <c:pt idx="0">
                  <c:v>10.5</c:v>
                </c:pt>
                <c:pt idx="1">
                  <c:v>10.5</c:v>
                </c:pt>
                <c:pt idx="2">
                  <c:v>11.5</c:v>
                </c:pt>
                <c:pt idx="3">
                  <c:v>11.5</c:v>
                </c:pt>
                <c:pt idx="4">
                  <c:v>8</c:v>
                </c:pt>
                <c:pt idx="5">
                  <c:v>11</c:v>
                </c:pt>
                <c:pt idx="6">
                  <c:v>16.5</c:v>
                </c:pt>
                <c:pt idx="7">
                  <c:v>14.5</c:v>
                </c:pt>
                <c:pt idx="8">
                  <c:v>17</c:v>
                </c:pt>
                <c:pt idx="9">
                  <c:v>12</c:v>
                </c:pt>
                <c:pt idx="10">
                  <c:v>15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A-4972-93C3-599B8A08E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447920"/>
        <c:axId val="432779224"/>
      </c:radarChart>
      <c:catAx>
        <c:axId val="42744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779224"/>
        <c:crosses val="autoZero"/>
        <c:auto val="1"/>
        <c:lblAlgn val="ctr"/>
        <c:lblOffset val="100"/>
        <c:noMultiLvlLbl val="0"/>
      </c:catAx>
      <c:valAx>
        <c:axId val="43277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44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Notes</a:t>
            </a:r>
            <a:r>
              <a:rPr lang="fr-FR" baseline="0"/>
              <a:t> par devoir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Feuil1!$A$21</c:f>
              <c:strCache>
                <c:ptCount val="1"/>
                <c:pt idx="0">
                  <c:v>Moyenne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Feuil1!$B$20:$D$20</c:f>
              <c:strCache>
                <c:ptCount val="3"/>
                <c:pt idx="0">
                  <c:v>Devoir 1</c:v>
                </c:pt>
                <c:pt idx="1">
                  <c:v>Devoir 2</c:v>
                </c:pt>
                <c:pt idx="2">
                  <c:v>Devoir 3</c:v>
                </c:pt>
              </c:strCache>
            </c:strRef>
          </c:cat>
          <c:val>
            <c:numRef>
              <c:f>Feuil1!$B$21:$D$21</c:f>
              <c:numCache>
                <c:formatCode>0.00</c:formatCode>
                <c:ptCount val="3"/>
                <c:pt idx="0">
                  <c:v>11.288461538461538</c:v>
                </c:pt>
                <c:pt idx="1">
                  <c:v>11.892857142857142</c:v>
                </c:pt>
                <c:pt idx="2">
                  <c:v>12.038461538461538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2-6345-B331-0520F1FF9ACA}"/>
            </c:ext>
          </c:extLst>
        </c:ser>
        <c:ser>
          <c:idx val="1"/>
          <c:order val="1"/>
          <c:tx>
            <c:strRef>
              <c:f>Feuil1!$A$22</c:f>
              <c:strCache>
                <c:ptCount val="1"/>
                <c:pt idx="0">
                  <c:v>Mediane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Feuil1!$B$20:$D$20</c:f>
              <c:strCache>
                <c:ptCount val="3"/>
                <c:pt idx="0">
                  <c:v>Devoir 1</c:v>
                </c:pt>
                <c:pt idx="1">
                  <c:v>Devoir 2</c:v>
                </c:pt>
                <c:pt idx="2">
                  <c:v>Devoir 3</c:v>
                </c:pt>
              </c:strCache>
            </c:strRef>
          </c:cat>
          <c:val>
            <c:numRef>
              <c:f>Feuil1!$B$22:$D$22</c:f>
              <c:numCache>
                <c:formatCode>General</c:formatCode>
                <c:ptCount val="3"/>
                <c:pt idx="0">
                  <c:v>11.3</c:v>
                </c:pt>
                <c:pt idx="1">
                  <c:v>12</c:v>
                </c:pt>
                <c:pt idx="2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2-6345-B331-0520F1FF9ACA}"/>
            </c:ext>
          </c:extLst>
        </c:ser>
        <c:ser>
          <c:idx val="2"/>
          <c:order val="2"/>
          <c:tx>
            <c:strRef>
              <c:f>Feuil1!$A$23</c:f>
              <c:strCache>
                <c:ptCount val="1"/>
                <c:pt idx="0">
                  <c:v>Ecart type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Feuil1!$B$20:$D$20</c:f>
              <c:strCache>
                <c:ptCount val="3"/>
                <c:pt idx="0">
                  <c:v>Devoir 1</c:v>
                </c:pt>
                <c:pt idx="1">
                  <c:v>Devoir 2</c:v>
                </c:pt>
                <c:pt idx="2">
                  <c:v>Devoir 3</c:v>
                </c:pt>
              </c:strCache>
            </c:strRef>
          </c:cat>
          <c:val>
            <c:numRef>
              <c:f>Feuil1!$B$23:$D$23</c:f>
              <c:numCache>
                <c:formatCode>0.00</c:formatCode>
                <c:ptCount val="3"/>
                <c:pt idx="0">
                  <c:v>3.1924884100840067</c:v>
                </c:pt>
                <c:pt idx="1">
                  <c:v>2.3674019170252216</c:v>
                </c:pt>
                <c:pt idx="2">
                  <c:v>2.507845677235419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2-6345-B331-0520F1FF9A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205823"/>
        <c:axId val="39897967"/>
      </c:barChart>
      <c:catAx>
        <c:axId val="43205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97967"/>
        <c:crosses val="autoZero"/>
        <c:auto val="1"/>
        <c:lblAlgn val="ctr"/>
        <c:lblOffset val="100"/>
        <c:noMultiLvlLbl val="0"/>
      </c:catAx>
      <c:valAx>
        <c:axId val="3989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05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381000</xdr:colOff>
      <xdr:row>14</xdr:row>
      <xdr:rowOff>142875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529508E1-43E2-4F65-9471-81BAF4160E9E}"/>
            </a:ext>
            <a:ext uri="{147F2762-F138-4A5C-976F-8EAC2B608ADB}">
              <a16:predDERef xmlns:a16="http://schemas.microsoft.com/office/drawing/2014/main" pred="{4D1BAAF0-2A3E-4848-BE69-F32A32D93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1</xdr:row>
      <xdr:rowOff>25400</xdr:rowOff>
    </xdr:from>
    <xdr:to>
      <xdr:col>5</xdr:col>
      <xdr:colOff>558800</xdr:colOff>
      <xdr:row>15</xdr:row>
      <xdr:rowOff>25400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161EB6-7F90-7EEB-ECA8-F5E4838E6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A258-82F8-2747-9E3E-A266A799B526}">
  <dimension ref="A1:H23"/>
  <sheetViews>
    <sheetView tabSelected="1" workbookViewId="0">
      <selection activeCell="C5" sqref="C5"/>
    </sheetView>
  </sheetViews>
  <sheetFormatPr baseColWidth="10" defaultColWidth="11" defaultRowHeight="16" x14ac:dyDescent="0.2"/>
  <cols>
    <col min="1" max="1" width="20" customWidth="1"/>
    <col min="2" max="2" width="14.1640625" customWidth="1"/>
    <col min="3" max="3" width="13.6640625" customWidth="1"/>
    <col min="4" max="4" width="13.83203125" customWidth="1"/>
    <col min="5" max="5" width="16" customWidth="1"/>
    <col min="6" max="6" width="17.1640625" customWidth="1"/>
    <col min="7" max="8" width="13" customWidth="1"/>
    <col min="9" max="9" width="13.6640625" customWidth="1"/>
  </cols>
  <sheetData>
    <row r="1" spans="1:8" x14ac:dyDescent="0.2">
      <c r="A1" s="1" t="s">
        <v>0</v>
      </c>
      <c r="B1" s="2">
        <v>0.25</v>
      </c>
      <c r="C1" s="2">
        <v>0.3</v>
      </c>
      <c r="D1" s="2">
        <v>0.45</v>
      </c>
      <c r="E1" s="2"/>
    </row>
    <row r="2" spans="1:8" x14ac:dyDescent="0.2">
      <c r="A2" s="1" t="s">
        <v>1</v>
      </c>
      <c r="B2" s="1" t="s">
        <v>2</v>
      </c>
      <c r="C2" s="1" t="s">
        <v>3</v>
      </c>
      <c r="D2" s="1" t="s">
        <v>4</v>
      </c>
      <c r="E2" s="1"/>
      <c r="F2" s="1" t="s">
        <v>31</v>
      </c>
      <c r="G2" s="1" t="s">
        <v>6</v>
      </c>
      <c r="H2" s="1" t="s">
        <v>7</v>
      </c>
    </row>
    <row r="3" spans="1:8" ht="28" customHeight="1" x14ac:dyDescent="0.2">
      <c r="A3" t="s">
        <v>8</v>
      </c>
      <c r="B3">
        <v>10.8</v>
      </c>
      <c r="C3">
        <v>10</v>
      </c>
      <c r="D3">
        <v>11</v>
      </c>
      <c r="F3">
        <f t="shared" ref="F3:F18" si="0">(IF(OR(B3="ABS",B3="ABJ"),0,B3*$B$1)+IF(OR(C3="ABS",C3="ABJ"),0,C3*$C$1)+IF(OR(D3="ABS",D3="ABJ"),0,D3*$D$1))/
  (IF(OR(B3="ABS",B3="ABJ"),0,$B$1)+IF(OR(C3="ABS",C3="ABJ"),0,$C$1)+IF(OR(D3="ABS",D3="ABJ"),0,$D$1))</f>
        <v>10.65</v>
      </c>
      <c r="G3">
        <f t="shared" ref="G3:G18" si="1">(IF(OR(B3="ABS",B3="ABJ",ISBLANK(B3)),0,B3*$B$1)+IF(OR(C3="ABS",C3="ABJ",ISBLANK(C3)),0,C3*$C$1)+IF(OR(D3="ABS",D3="ABJ",ISBLANK(D3)),0,D3*$D$1))/
  (IF(OR(B3="ABS",B3="ABJ",ISBLANK(B3)),0,$B$1)+IF(OR(C3="ABS",C3="ABJ",ISBLANK(C3)),0,$C$1)+IF(OR(D3="ABS",D3="ABJ",ISBLANK(D3)),0,$D$1))</f>
        <v>10.65</v>
      </c>
      <c r="H3">
        <f t="shared" ref="H3:H18" si="2">MROUND(
  (IF(OR(B3="ABS",B3="ABJ",ISBLANK(B3)),0,B3*$B$1)+IF(OR(C3="ABS",C3="ABJ",ISBLANK(C3)),0,C3*$C$1)+IF(OR(D3="ABS",D3="ABJ",ISBLANK(D3)),0,D3*$D$1))/
  (IF(OR(B3="ABS",B3="ABJ",ISBLANK(B3)),0,$B$1)+IF(OR(C3="ABS",C3="ABJ",ISBLANK(C3)),0,$C$1)+IF(OR(D3="ABS",D3="ABJ",ISBLANK(D3)),0,$D$1)),0.5)</f>
        <v>10.5</v>
      </c>
    </row>
    <row r="4" spans="1:8" ht="28" customHeight="1" x14ac:dyDescent="0.2">
      <c r="A4" t="s">
        <v>9</v>
      </c>
      <c r="B4">
        <v>11.3</v>
      </c>
      <c r="C4">
        <v>12</v>
      </c>
      <c r="D4">
        <v>9.1000000000000014</v>
      </c>
      <c r="F4">
        <f t="shared" si="0"/>
        <v>10.52</v>
      </c>
      <c r="G4">
        <f t="shared" si="1"/>
        <v>10.52</v>
      </c>
      <c r="H4">
        <f t="shared" si="2"/>
        <v>10.5</v>
      </c>
    </row>
    <row r="5" spans="1:8" ht="28" customHeight="1" x14ac:dyDescent="0.2">
      <c r="A5" t="s">
        <v>10</v>
      </c>
      <c r="B5" s="5" t="s">
        <v>11</v>
      </c>
      <c r="C5">
        <v>12.5</v>
      </c>
      <c r="D5">
        <v>11</v>
      </c>
      <c r="F5">
        <f t="shared" si="0"/>
        <v>11.6</v>
      </c>
      <c r="G5">
        <f t="shared" si="1"/>
        <v>11.6</v>
      </c>
      <c r="H5">
        <f t="shared" si="2"/>
        <v>11.5</v>
      </c>
    </row>
    <row r="6" spans="1:8" ht="28" customHeight="1" x14ac:dyDescent="0.2">
      <c r="A6" t="s">
        <v>12</v>
      </c>
      <c r="B6">
        <v>13</v>
      </c>
      <c r="D6">
        <v>10.55</v>
      </c>
      <c r="F6">
        <f t="shared" si="0"/>
        <v>7.9975000000000005</v>
      </c>
      <c r="G6">
        <f t="shared" si="1"/>
        <v>11.425000000000001</v>
      </c>
      <c r="H6">
        <f t="shared" si="2"/>
        <v>11.5</v>
      </c>
    </row>
    <row r="7" spans="1:8" ht="28" customHeight="1" x14ac:dyDescent="0.2">
      <c r="A7" t="s">
        <v>13</v>
      </c>
      <c r="B7">
        <v>5.9</v>
      </c>
      <c r="C7">
        <v>10</v>
      </c>
      <c r="D7">
        <v>8.1999999999999993</v>
      </c>
      <c r="F7">
        <f t="shared" si="0"/>
        <v>8.1649999999999991</v>
      </c>
      <c r="G7">
        <f t="shared" si="1"/>
        <v>8.1649999999999991</v>
      </c>
      <c r="H7">
        <f t="shared" si="2"/>
        <v>8</v>
      </c>
    </row>
    <row r="8" spans="1:8" ht="28" customHeight="1" x14ac:dyDescent="0.2">
      <c r="A8" t="s">
        <v>14</v>
      </c>
      <c r="B8">
        <v>9.5</v>
      </c>
      <c r="C8">
        <v>11.5</v>
      </c>
      <c r="D8">
        <v>11.049999999999999</v>
      </c>
      <c r="F8">
        <f t="shared" si="0"/>
        <v>10.797499999999999</v>
      </c>
      <c r="G8">
        <f t="shared" si="1"/>
        <v>10.797499999999999</v>
      </c>
      <c r="H8">
        <f t="shared" si="2"/>
        <v>11</v>
      </c>
    </row>
    <row r="9" spans="1:8" ht="28" customHeight="1" x14ac:dyDescent="0.2">
      <c r="A9" t="s">
        <v>15</v>
      </c>
      <c r="C9">
        <v>15</v>
      </c>
      <c r="D9">
        <v>17.149999999999999</v>
      </c>
      <c r="F9">
        <f t="shared" si="0"/>
        <v>12.217499999999999</v>
      </c>
      <c r="G9">
        <f t="shared" si="1"/>
        <v>16.29</v>
      </c>
      <c r="H9">
        <f t="shared" si="2"/>
        <v>16.5</v>
      </c>
    </row>
    <row r="10" spans="1:8" ht="28" customHeight="1" x14ac:dyDescent="0.2">
      <c r="A10" t="s">
        <v>16</v>
      </c>
      <c r="B10">
        <v>16.75</v>
      </c>
      <c r="C10">
        <v>12.5</v>
      </c>
      <c r="D10" s="5" t="s">
        <v>11</v>
      </c>
      <c r="F10">
        <f t="shared" si="0"/>
        <v>14.43181818181818</v>
      </c>
      <c r="G10">
        <f t="shared" si="1"/>
        <v>14.43181818181818</v>
      </c>
      <c r="H10">
        <f t="shared" si="2"/>
        <v>14.5</v>
      </c>
    </row>
    <row r="11" spans="1:8" ht="28" customHeight="1" x14ac:dyDescent="0.2">
      <c r="A11" t="s">
        <v>17</v>
      </c>
      <c r="B11">
        <v>16.75</v>
      </c>
      <c r="C11" s="5" t="s">
        <v>18</v>
      </c>
      <c r="D11">
        <v>17</v>
      </c>
      <c r="F11">
        <f t="shared" si="0"/>
        <v>16.910714285714288</v>
      </c>
      <c r="G11">
        <f t="shared" si="1"/>
        <v>16.910714285714288</v>
      </c>
      <c r="H11">
        <f t="shared" si="2"/>
        <v>17</v>
      </c>
    </row>
    <row r="12" spans="1:8" ht="28" customHeight="1" x14ac:dyDescent="0.2">
      <c r="A12" t="s">
        <v>19</v>
      </c>
      <c r="B12">
        <v>10</v>
      </c>
      <c r="C12">
        <v>14</v>
      </c>
      <c r="D12">
        <v>12</v>
      </c>
      <c r="F12">
        <f t="shared" si="0"/>
        <v>12.100000000000001</v>
      </c>
      <c r="G12">
        <f t="shared" si="1"/>
        <v>12.100000000000001</v>
      </c>
      <c r="H12">
        <f t="shared" si="2"/>
        <v>12</v>
      </c>
    </row>
    <row r="13" spans="1:8" ht="28" customHeight="1" x14ac:dyDescent="0.2">
      <c r="A13" t="s">
        <v>20</v>
      </c>
      <c r="B13">
        <v>13.5</v>
      </c>
      <c r="C13">
        <v>16</v>
      </c>
      <c r="D13" s="5" t="s">
        <v>11</v>
      </c>
      <c r="F13">
        <f t="shared" si="0"/>
        <v>14.863636363636363</v>
      </c>
      <c r="G13">
        <f t="shared" si="1"/>
        <v>14.863636363636363</v>
      </c>
      <c r="H13">
        <f t="shared" si="2"/>
        <v>15</v>
      </c>
    </row>
    <row r="14" spans="1:8" ht="28" customHeight="1" x14ac:dyDescent="0.2">
      <c r="A14" t="s">
        <v>21</v>
      </c>
      <c r="B14" s="5" t="s">
        <v>18</v>
      </c>
      <c r="C14">
        <v>14.25</v>
      </c>
      <c r="D14">
        <v>13.5</v>
      </c>
      <c r="F14">
        <f t="shared" si="0"/>
        <v>13.799999999999999</v>
      </c>
      <c r="G14">
        <f t="shared" si="1"/>
        <v>13.799999999999999</v>
      </c>
      <c r="H14">
        <f t="shared" si="2"/>
        <v>14</v>
      </c>
    </row>
    <row r="15" spans="1:8" ht="28" customHeight="1" x14ac:dyDescent="0.2">
      <c r="A15" t="s">
        <v>22</v>
      </c>
      <c r="B15">
        <v>8.75</v>
      </c>
      <c r="C15">
        <v>11</v>
      </c>
      <c r="D15">
        <v>12</v>
      </c>
      <c r="F15">
        <f t="shared" si="0"/>
        <v>10.887499999999999</v>
      </c>
      <c r="G15">
        <f t="shared" si="1"/>
        <v>10.887499999999999</v>
      </c>
      <c r="H15">
        <f t="shared" si="2"/>
        <v>11</v>
      </c>
    </row>
    <row r="16" spans="1:8" ht="28" customHeight="1" x14ac:dyDescent="0.2">
      <c r="A16" t="s">
        <v>23</v>
      </c>
      <c r="B16">
        <v>11.5</v>
      </c>
      <c r="C16">
        <v>12</v>
      </c>
      <c r="D16" s="5"/>
      <c r="F16">
        <f t="shared" si="0"/>
        <v>6.4749999999999996</v>
      </c>
      <c r="G16">
        <f t="shared" si="1"/>
        <v>11.772727272727272</v>
      </c>
      <c r="H16">
        <f t="shared" si="2"/>
        <v>12</v>
      </c>
    </row>
    <row r="17" spans="1:8" ht="28" customHeight="1" x14ac:dyDescent="0.2">
      <c r="A17" t="s">
        <v>24</v>
      </c>
      <c r="B17">
        <v>6.5</v>
      </c>
      <c r="C17">
        <v>7.25</v>
      </c>
      <c r="D17">
        <v>11.7</v>
      </c>
      <c r="F17">
        <f t="shared" si="0"/>
        <v>9.0649999999999995</v>
      </c>
      <c r="G17">
        <f t="shared" si="1"/>
        <v>9.0649999999999995</v>
      </c>
      <c r="H17">
        <f t="shared" si="2"/>
        <v>9</v>
      </c>
    </row>
    <row r="18" spans="1:8" ht="28" customHeight="1" x14ac:dyDescent="0.2">
      <c r="A18" t="s">
        <v>25</v>
      </c>
      <c r="B18">
        <v>12.5</v>
      </c>
      <c r="C18">
        <v>8.5</v>
      </c>
      <c r="D18">
        <v>12.25</v>
      </c>
      <c r="F18">
        <f t="shared" si="0"/>
        <v>11.1875</v>
      </c>
      <c r="G18">
        <f t="shared" si="1"/>
        <v>11.1875</v>
      </c>
      <c r="H18">
        <f t="shared" si="2"/>
        <v>11</v>
      </c>
    </row>
    <row r="19" spans="1:8" ht="28" customHeight="1" x14ac:dyDescent="0.2"/>
    <row r="20" spans="1:8" x14ac:dyDescent="0.2">
      <c r="B20" s="1" t="s">
        <v>2</v>
      </c>
      <c r="C20" s="1" t="s">
        <v>3</v>
      </c>
      <c r="D20" s="1" t="s">
        <v>4</v>
      </c>
    </row>
    <row r="21" spans="1:8" x14ac:dyDescent="0.2">
      <c r="A21" s="3" t="s">
        <v>5</v>
      </c>
      <c r="B21" s="4">
        <f>AVERAGE(B3:B18)</f>
        <v>11.288461538461538</v>
      </c>
      <c r="C21" s="4">
        <f t="shared" ref="C21:H21" si="3">AVERAGE(C3:C18)</f>
        <v>11.892857142857142</v>
      </c>
      <c r="D21" s="4">
        <f t="shared" si="3"/>
        <v>12.038461538461538</v>
      </c>
      <c r="E21" s="4"/>
      <c r="F21" s="4">
        <f t="shared" si="3"/>
        <v>11.354291801948053</v>
      </c>
      <c r="G21" s="4">
        <f t="shared" si="3"/>
        <v>12.154149756493508</v>
      </c>
      <c r="H21" s="4">
        <f t="shared" si="3"/>
        <v>12.1875</v>
      </c>
    </row>
    <row r="22" spans="1:8" x14ac:dyDescent="0.2">
      <c r="A22" s="3" t="s">
        <v>26</v>
      </c>
      <c r="B22">
        <f>MEDIAN(B3:B18)</f>
        <v>11.3</v>
      </c>
      <c r="C22">
        <f t="shared" ref="C22:G22" si="4">MEDIAN(C3:C18)</f>
        <v>12</v>
      </c>
      <c r="D22">
        <f t="shared" si="4"/>
        <v>11.7</v>
      </c>
      <c r="F22">
        <f t="shared" si="4"/>
        <v>11.0375</v>
      </c>
      <c r="G22">
        <f t="shared" si="4"/>
        <v>11.512499999999999</v>
      </c>
      <c r="H22">
        <f t="shared" ref="H22" si="5">MEDIAN(H3:H18)</f>
        <v>11.5</v>
      </c>
    </row>
    <row r="23" spans="1:8" x14ac:dyDescent="0.2">
      <c r="A23" s="3" t="s">
        <v>27</v>
      </c>
      <c r="B23" s="4">
        <f>STDEVP(B3:B18)</f>
        <v>3.1924884100840067</v>
      </c>
      <c r="C23" s="4">
        <f t="shared" ref="C23:G23" si="6">STDEVP(C3:C18)</f>
        <v>2.3674019170252216</v>
      </c>
      <c r="D23" s="4">
        <f t="shared" si="6"/>
        <v>2.507845677235419</v>
      </c>
      <c r="E23" s="4"/>
      <c r="F23" s="4">
        <f t="shared" si="6"/>
        <v>2.6485768431600234</v>
      </c>
      <c r="G23" s="4">
        <f t="shared" si="6"/>
        <v>2.3812236871539612</v>
      </c>
      <c r="H23" s="4">
        <f t="shared" ref="H23" si="7">STDEVP(H3:H18)</f>
        <v>2.4614210834394021</v>
      </c>
    </row>
  </sheetData>
  <conditionalFormatting sqref="H3:H2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C1D5E86-C031-4284-97EC-BFB1FBF14E0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Feuil1!B3:D3</xm:f>
              <xm:sqref>I3</xm:sqref>
            </x14:sparkline>
            <x14:sparkline>
              <xm:f>Feuil1!B4:D4</xm:f>
              <xm:sqref>I4</xm:sqref>
            </x14:sparkline>
            <x14:sparkline>
              <xm:f>Feuil1!B5:D5</xm:f>
              <xm:sqref>I5</xm:sqref>
            </x14:sparkline>
            <x14:sparkline>
              <xm:f>Feuil1!B6:D6</xm:f>
              <xm:sqref>I6</xm:sqref>
            </x14:sparkline>
            <x14:sparkline>
              <xm:f>Feuil1!B7:D7</xm:f>
              <xm:sqref>I7</xm:sqref>
            </x14:sparkline>
            <x14:sparkline>
              <xm:f>Feuil1!B8:D8</xm:f>
              <xm:sqref>I8</xm:sqref>
            </x14:sparkline>
            <x14:sparkline>
              <xm:f>Feuil1!B9:D9</xm:f>
              <xm:sqref>I9</xm:sqref>
            </x14:sparkline>
            <x14:sparkline>
              <xm:f>Feuil1!B10:D10</xm:f>
              <xm:sqref>I10</xm:sqref>
            </x14:sparkline>
            <x14:sparkline>
              <xm:f>Feuil1!B11:D11</xm:f>
              <xm:sqref>I11</xm:sqref>
            </x14:sparkline>
            <x14:sparkline>
              <xm:f>Feuil1!B12:D12</xm:f>
              <xm:sqref>I12</xm:sqref>
            </x14:sparkline>
            <x14:sparkline>
              <xm:f>Feuil1!B13:D13</xm:f>
              <xm:sqref>I13</xm:sqref>
            </x14:sparkline>
            <x14:sparkline>
              <xm:f>Feuil1!B14:D14</xm:f>
              <xm:sqref>I14</xm:sqref>
            </x14:sparkline>
            <x14:sparkline>
              <xm:f>Feuil1!B15:D15</xm:f>
              <xm:sqref>I15</xm:sqref>
            </x14:sparkline>
            <x14:sparkline>
              <xm:f>Feuil1!B16:D16</xm:f>
              <xm:sqref>I16</xm:sqref>
            </x14:sparkline>
            <x14:sparkline>
              <xm:f>Feuil1!B17:D17</xm:f>
              <xm:sqref>I17</xm:sqref>
            </x14:sparkline>
            <x14:sparkline>
              <xm:f>Feuil1!B18:D18</xm:f>
              <xm:sqref>I18</xm:sqref>
            </x14:sparkline>
            <x14:sparkline>
              <xm:f>Feuil1!B19:D19</xm:f>
              <xm:sqref>I19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8BB-C267-46E6-B485-761F4A97C645}">
  <dimension ref="A1:J18"/>
  <sheetViews>
    <sheetView workbookViewId="0">
      <selection activeCell="A3" sqref="A3"/>
    </sheetView>
  </sheetViews>
  <sheetFormatPr baseColWidth="10" defaultColWidth="8.83203125" defaultRowHeight="16" x14ac:dyDescent="0.2"/>
  <cols>
    <col min="1" max="1" width="18.1640625" customWidth="1"/>
    <col min="2" max="2" width="21.1640625" customWidth="1"/>
    <col min="3" max="3" width="18.6640625" customWidth="1"/>
    <col min="4" max="4" width="18.33203125" customWidth="1"/>
    <col min="5" max="5" width="7.1640625" customWidth="1"/>
    <col min="6" max="6" width="11.83203125" customWidth="1"/>
    <col min="7" max="7" width="6.6640625" customWidth="1"/>
    <col min="8" max="8" width="19.83203125" customWidth="1"/>
    <col min="9" max="9" width="20.1640625" customWidth="1"/>
    <col min="10" max="10" width="19" customWidth="1"/>
  </cols>
  <sheetData>
    <row r="1" spans="1:10" x14ac:dyDescent="0.2">
      <c r="B1" t="s">
        <v>28</v>
      </c>
      <c r="H1" t="s">
        <v>29</v>
      </c>
    </row>
    <row r="2" spans="1:10" x14ac:dyDescent="0.2">
      <c r="A2" s="1" t="str">
        <f>Feuil1!A2</f>
        <v>Nom</v>
      </c>
      <c r="B2" s="1" t="str">
        <f>Feuil1!B2</f>
        <v>Devoir 1</v>
      </c>
      <c r="C2" s="1" t="str">
        <f>Feuil1!C2</f>
        <v>Devoir 2</v>
      </c>
      <c r="D2" s="1" t="str">
        <f>Feuil1!D2</f>
        <v>Devoir 3</v>
      </c>
      <c r="F2" t="s">
        <v>30</v>
      </c>
      <c r="H2" s="1" t="str">
        <f>Feuil1!B2</f>
        <v>Devoir 1</v>
      </c>
      <c r="I2" s="1" t="str">
        <f>Feuil1!C2</f>
        <v>Devoir 2</v>
      </c>
      <c r="J2" s="1" t="str">
        <f>Feuil1!D2</f>
        <v>Devoir 3</v>
      </c>
    </row>
    <row r="3" spans="1:10" x14ac:dyDescent="0.2">
      <c r="A3" t="str">
        <f>Feuil1!A3</f>
        <v xml:space="preserve">Astrid A. </v>
      </c>
      <c r="B3" t="str" cm="1">
        <f t="array" ref="B3">_xlfn.IFS(NOT(ISNUMBER(Feuil1!B3)),"non évalué", Feuil1!B3&lt;9,"non acquis",Feuil1!B3&lt;12,"en cours d'acquisition",Feuil1!B3&lt;16,"à consolider",Feuil1!B3&gt;=16,"acquis")</f>
        <v>en cours d'acquisition</v>
      </c>
      <c r="C3" t="str" cm="1">
        <f t="array" ref="C3">_xlfn.IFS(NOT(ISNUMBER(Feuil1!C3)),"Pas évalué", Feuil1!C3&lt;9,"Non acquis",Feuil1!C3&lt;12,"En cours d'acquisition",Feuil1!C3&lt;16,"à consolider",Feuil1!C3&gt;=16,"Acquis")</f>
        <v>En cours d'acquisition</v>
      </c>
      <c r="D3" t="str" cm="1">
        <f t="array" ref="D3">_xlfn.IFS(NOT(ISNUMBER(Feuil1!D3)),"Pas évalué", Feuil1!D3&lt;9,"Non acquis",Feuil1!D3&lt;12,"En cours d'acquisition",Feuil1!D3&lt;16,"à consolider",Feuil1!D3&gt;=16,"Acquis")</f>
        <v>En cours d'acquisition</v>
      </c>
      <c r="F3" t="b">
        <f>NOT(ISNUMBER(Feuil1!B3))</f>
        <v>0</v>
      </c>
      <c r="H3" t="str">
        <f>IF(NOT(ISNUMBER(Feuil1!B3)),"non évalué",IF(Feuil1!B3&lt;9,"non acquis",IF(Feuil1!B3&lt;12,"en cours d'acquisition",IF(Feuil1!B3&lt;16,"à consolider","acquis"))))</f>
        <v>en cours d'acquisition</v>
      </c>
      <c r="I3" t="str">
        <f>IF(NOT(ISNUMBER(Feuil1!C3)),"non évalué",IF(Feuil1!C3&lt;9,"non acquis",IF(Feuil1!C3&lt;12,"en cours d'acquisition",IF(Feuil1!C3&lt;16,"à consolider","acquis"))))</f>
        <v>en cours d'acquisition</v>
      </c>
      <c r="J3" t="str">
        <f>IF(NOT(ISNUMBER(Feuil1!D3)),"non évalué",IF(Feuil1!D3&lt;9,"non acquis",IF(Feuil1!D3&lt;12,"en cours d'acquisition",IF(Feuil1!D3&lt;16,"à consolider","acquis"))))</f>
        <v>en cours d'acquisition</v>
      </c>
    </row>
    <row r="4" spans="1:10" x14ac:dyDescent="0.2">
      <c r="A4" t="str">
        <f>Feuil1!A4</f>
        <v>Bob B.</v>
      </c>
      <c r="B4" t="str" cm="1">
        <f t="array" ref="B4">_xlfn.IFS(NOT(ISNUMBER(Feuil1!B4)),"non évalué", Feuil1!B4&lt;9,"non acquis",Feuil1!B4&lt;12,"en cours d'acquisition",Feuil1!B4&lt;16,"à consolider",Feuil1!B4&gt;=16,"acquis")</f>
        <v>en cours d'acquisition</v>
      </c>
      <c r="C4" t="str" cm="1">
        <f t="array" ref="C4">_xlfn.IFS(NOT(ISNUMBER(Feuil1!C4)),"Pas évalué", Feuil1!C4&lt;9,"Non acquis",Feuil1!C4&lt;12,"En cours d'acquisition",Feuil1!C4&lt;16,"à consolider",Feuil1!C4&gt;=16,"Acquis")</f>
        <v>à consolider</v>
      </c>
      <c r="D4" t="str" cm="1">
        <f t="array" ref="D4">_xlfn.IFS(NOT(ISNUMBER(Feuil1!D4)),"Pas évalué", Feuil1!D4&lt;9,"Non acquis",Feuil1!D4&lt;12,"En cours d'acquisition",Feuil1!D4&lt;16,"à consolider",Feuil1!D4&gt;=16,"Acquis")</f>
        <v>En cours d'acquisition</v>
      </c>
      <c r="F4" t="b">
        <f>NOT(ISNUMBER(Feuil1!B4))</f>
        <v>0</v>
      </c>
      <c r="H4" t="str">
        <f>IF(NOT(ISNUMBER(Feuil1!B4)),"non évalué",IF(Feuil1!B4&lt;9,"non acquis",IF(Feuil1!B4&lt;12,"en cours d'acquisition",IF(Feuil1!B4&lt;16,"à consolider","acquis"))))</f>
        <v>en cours d'acquisition</v>
      </c>
      <c r="I4" t="str">
        <f>IF(NOT(ISNUMBER(Feuil1!C4)),"non évalué",IF(Feuil1!C4&lt;9,"non acquis",IF(Feuil1!C4&lt;12,"en cours d'acquisition",IF(Feuil1!C4&lt;16,"à consolider","acquis"))))</f>
        <v>à consolider</v>
      </c>
      <c r="J4" t="str">
        <f>IF(NOT(ISNUMBER(Feuil1!D4)),"non évalué",IF(Feuil1!D4&lt;9,"non acquis",IF(Feuil1!D4&lt;12,"en cours d'acquisition",IF(Feuil1!D4&lt;16,"à consolider","acquis"))))</f>
        <v>en cours d'acquisition</v>
      </c>
    </row>
    <row r="5" spans="1:10" x14ac:dyDescent="0.2">
      <c r="A5" t="str">
        <f>Feuil1!A5</f>
        <v xml:space="preserve">Christophe C. </v>
      </c>
      <c r="B5" t="str" cm="1">
        <f t="array" ref="B5">_xlfn.IFS(NOT(ISNUMBER(Feuil1!B5)),"non évalué", Feuil1!B5&lt;9,"non acquis",Feuil1!B5&lt;12,"en cours d'acquisition",Feuil1!B5&lt;16,"à consolider",Feuil1!B5&gt;=16,"acquis")</f>
        <v>non évalué</v>
      </c>
      <c r="C5" t="str" cm="1">
        <f t="array" ref="C5">_xlfn.IFS(NOT(ISNUMBER(Feuil1!C5)),"Pas évalué", Feuil1!C5&lt;9,"Non acquis",Feuil1!C5&lt;12,"En cours d'acquisition",Feuil1!C5&lt;16,"à consolider",Feuil1!C5&gt;=16,"Acquis")</f>
        <v>à consolider</v>
      </c>
      <c r="D5" t="str" cm="1">
        <f t="array" ref="D5">_xlfn.IFS(NOT(ISNUMBER(Feuil1!D5)),"Pas évalué", Feuil1!D5&lt;9,"Non acquis",Feuil1!D5&lt;12,"En cours d'acquisition",Feuil1!D5&lt;16,"à consolider",Feuil1!D5&gt;=16,"Acquis")</f>
        <v>En cours d'acquisition</v>
      </c>
      <c r="F5" t="b">
        <f>NOT(ISNUMBER(Feuil1!B5))</f>
        <v>1</v>
      </c>
      <c r="H5" t="str">
        <f>IF(NOT(ISNUMBER(Feuil1!B5)),"non évalué",IF(Feuil1!B5&lt;9,"non acquis",IF(Feuil1!B5&lt;12,"en cours d'acquisition",IF(Feuil1!B5&lt;16,"à consolider","acquis"))))</f>
        <v>non évalué</v>
      </c>
      <c r="I5" t="str">
        <f>IF(NOT(ISNUMBER(Feuil1!C5)),"non évalué",IF(Feuil1!C5&lt;9,"non acquis",IF(Feuil1!C5&lt;12,"en cours d'acquisition",IF(Feuil1!C5&lt;16,"à consolider","acquis"))))</f>
        <v>à consolider</v>
      </c>
      <c r="J5" t="str">
        <f>IF(NOT(ISNUMBER(Feuil1!D5)),"non évalué",IF(Feuil1!D5&lt;9,"non acquis",IF(Feuil1!D5&lt;12,"en cours d'acquisition",IF(Feuil1!D5&lt;16,"à consolider","acquis"))))</f>
        <v>en cours d'acquisition</v>
      </c>
    </row>
    <row r="6" spans="1:10" x14ac:dyDescent="0.2">
      <c r="A6" t="str">
        <f>Feuil1!A6</f>
        <v>Denis D.</v>
      </c>
      <c r="B6" t="str" cm="1">
        <f t="array" ref="B6">_xlfn.IFS(NOT(ISNUMBER(Feuil1!B6)),"non évalué", Feuil1!B6&lt;9,"non acquis",Feuil1!B6&lt;12,"en cours d'acquisition",Feuil1!B6&lt;16,"à consolider",Feuil1!B6&gt;=16,"acquis")</f>
        <v>à consolider</v>
      </c>
      <c r="C6" t="str" cm="1">
        <f t="array" ref="C6">_xlfn.IFS(NOT(ISNUMBER(Feuil1!C6)),"Pas évalué", Feuil1!C6&lt;9,"Non acquis",Feuil1!C6&lt;12,"En cours d'acquisition",Feuil1!C6&lt;16,"à consolider",Feuil1!C6&gt;=16,"Acquis")</f>
        <v>Pas évalué</v>
      </c>
      <c r="D6" t="str" cm="1">
        <f t="array" ref="D6">_xlfn.IFS(NOT(ISNUMBER(Feuil1!D6)),"Pas évalué", Feuil1!D6&lt;9,"Non acquis",Feuil1!D6&lt;12,"En cours d'acquisition",Feuil1!D6&lt;16,"à consolider",Feuil1!D6&gt;=16,"Acquis")</f>
        <v>En cours d'acquisition</v>
      </c>
      <c r="F6" t="b">
        <f>NOT(ISNUMBER(Feuil1!B6))</f>
        <v>0</v>
      </c>
      <c r="H6" t="str">
        <f>IF(NOT(ISNUMBER(Feuil1!B6)),"non évalué",IF(Feuil1!B6&lt;9,"non acquis",IF(Feuil1!B6&lt;12,"en cours d'acquisition",IF(Feuil1!B6&lt;16,"à consolider","acquis"))))</f>
        <v>à consolider</v>
      </c>
      <c r="I6" t="str">
        <f>IF(NOT(ISNUMBER(Feuil1!C6)),"non évalué",IF(Feuil1!C6&lt;9,"non acquis",IF(Feuil1!C6&lt;12,"en cours d'acquisition",IF(Feuil1!C6&lt;16,"à consolider","acquis"))))</f>
        <v>non évalué</v>
      </c>
      <c r="J6" t="str">
        <f>IF(NOT(ISNUMBER(Feuil1!D6)),"non évalué",IF(Feuil1!D6&lt;9,"non acquis",IF(Feuil1!D6&lt;12,"en cours d'acquisition",IF(Feuil1!D6&lt;16,"à consolider","acquis"))))</f>
        <v>en cours d'acquisition</v>
      </c>
    </row>
    <row r="7" spans="1:10" x14ac:dyDescent="0.2">
      <c r="A7" t="str">
        <f>Feuil1!A7</f>
        <v>Evelyne E.</v>
      </c>
      <c r="B7" t="str" cm="1">
        <f t="array" ref="B7">_xlfn.IFS(NOT(ISNUMBER(Feuil1!B7)),"non évalué", Feuil1!B7&lt;9,"non acquis",Feuil1!B7&lt;12,"en cours d'acquisition",Feuil1!B7&lt;16,"à consolider",Feuil1!B7&gt;=16,"acquis")</f>
        <v>non acquis</v>
      </c>
      <c r="C7" t="str" cm="1">
        <f t="array" ref="C7">_xlfn.IFS(NOT(ISNUMBER(Feuil1!C7)),"Pas évalué", Feuil1!C7&lt;9,"Non acquis",Feuil1!C7&lt;12,"En cours d'acquisition",Feuil1!C7&lt;16,"à consolider",Feuil1!C7&gt;=16,"Acquis")</f>
        <v>En cours d'acquisition</v>
      </c>
      <c r="D7" t="str" cm="1">
        <f t="array" ref="D7">_xlfn.IFS(NOT(ISNUMBER(Feuil1!D7)),"Pas évalué", Feuil1!D7&lt;9,"Non acquis",Feuil1!D7&lt;12,"En cours d'acquisition",Feuil1!D7&lt;16,"à consolider",Feuil1!D7&gt;=16,"Acquis")</f>
        <v>Non acquis</v>
      </c>
      <c r="F7" t="b">
        <f>NOT(ISNUMBER(Feuil1!B7))</f>
        <v>0</v>
      </c>
      <c r="H7" t="str">
        <f>IF(NOT(ISNUMBER(Feuil1!B7)),"non évalué",IF(Feuil1!B7&lt;9,"non acquis",IF(Feuil1!B7&lt;12,"en cours d'acquisition",IF(Feuil1!B7&lt;16,"à consolider","acquis"))))</f>
        <v>non acquis</v>
      </c>
      <c r="I7" t="str">
        <f>IF(NOT(ISNUMBER(Feuil1!C7)),"non évalué",IF(Feuil1!C7&lt;9,"non acquis",IF(Feuil1!C7&lt;12,"en cours d'acquisition",IF(Feuil1!C7&lt;16,"à consolider","acquis"))))</f>
        <v>en cours d'acquisition</v>
      </c>
      <c r="J7" t="str">
        <f>IF(NOT(ISNUMBER(Feuil1!D7)),"non évalué",IF(Feuil1!D7&lt;9,"non acquis",IF(Feuil1!D7&lt;12,"en cours d'acquisition",IF(Feuil1!D7&lt;16,"à consolider","acquis"))))</f>
        <v>non acquis</v>
      </c>
    </row>
    <row r="8" spans="1:10" x14ac:dyDescent="0.2">
      <c r="A8" t="str">
        <f>Feuil1!A8</f>
        <v>Fabrice F.</v>
      </c>
      <c r="B8" t="str" cm="1">
        <f t="array" ref="B8">_xlfn.IFS(NOT(ISNUMBER(Feuil1!B8)),"non évalué", Feuil1!B8&lt;9,"non acquis",Feuil1!B8&lt;12,"en cours d'acquisition",Feuil1!B8&lt;16,"à consolider",Feuil1!B8&gt;=16,"acquis")</f>
        <v>en cours d'acquisition</v>
      </c>
      <c r="C8" t="str" cm="1">
        <f t="array" ref="C8">_xlfn.IFS(NOT(ISNUMBER(Feuil1!C8)),"Pas évalué", Feuil1!C8&lt;9,"Non acquis",Feuil1!C8&lt;12,"En cours d'acquisition",Feuil1!C8&lt;16,"à consolider",Feuil1!C8&gt;=16,"Acquis")</f>
        <v>En cours d'acquisition</v>
      </c>
      <c r="D8" t="str" cm="1">
        <f t="array" ref="D8">_xlfn.IFS(NOT(ISNUMBER(Feuil1!D8)),"Pas évalué", Feuil1!D8&lt;9,"Non acquis",Feuil1!D8&lt;12,"En cours d'acquisition",Feuil1!D8&lt;16,"à consolider",Feuil1!D8&gt;=16,"Acquis")</f>
        <v>En cours d'acquisition</v>
      </c>
      <c r="F8" t="b">
        <f>NOT(ISNUMBER(Feuil1!B8))</f>
        <v>0</v>
      </c>
      <c r="H8" t="str">
        <f>IF(NOT(ISNUMBER(Feuil1!B8)),"non évalué",IF(Feuil1!B8&lt;9,"non acquis",IF(Feuil1!B8&lt;12,"en cours d'acquisition",IF(Feuil1!B8&lt;16,"à consolider","acquis"))))</f>
        <v>en cours d'acquisition</v>
      </c>
      <c r="I8" t="str">
        <f>IF(NOT(ISNUMBER(Feuil1!C8)),"non évalué",IF(Feuil1!C8&lt;9,"non acquis",IF(Feuil1!C8&lt;12,"en cours d'acquisition",IF(Feuil1!C8&lt;16,"à consolider","acquis"))))</f>
        <v>en cours d'acquisition</v>
      </c>
      <c r="J8" t="str">
        <f>IF(NOT(ISNUMBER(Feuil1!D8)),"non évalué",IF(Feuil1!D8&lt;9,"non acquis",IF(Feuil1!D8&lt;12,"en cours d'acquisition",IF(Feuil1!D8&lt;16,"à consolider","acquis"))))</f>
        <v>en cours d'acquisition</v>
      </c>
    </row>
    <row r="9" spans="1:10" x14ac:dyDescent="0.2">
      <c r="A9" t="str">
        <f>Feuil1!A9</f>
        <v xml:space="preserve">Gigi G. </v>
      </c>
      <c r="B9" t="str" cm="1">
        <f t="array" ref="B9">_xlfn.IFS(NOT(ISNUMBER(Feuil1!B9)),"non évalué", Feuil1!B9&lt;9,"non acquis",Feuil1!B9&lt;12,"en cours d'acquisition",Feuil1!B9&lt;16,"à consolider",Feuil1!B9&gt;=16,"acquis")</f>
        <v>non évalué</v>
      </c>
      <c r="C9" t="str" cm="1">
        <f t="array" ref="C9">_xlfn.IFS(NOT(ISNUMBER(Feuil1!C9)),"Pas évalué", Feuil1!C9&lt;9,"Non acquis",Feuil1!C9&lt;12,"En cours d'acquisition",Feuil1!C9&lt;16,"à consolider",Feuil1!C9&gt;=16,"Acquis")</f>
        <v>à consolider</v>
      </c>
      <c r="D9" t="str" cm="1">
        <f t="array" ref="D9">_xlfn.IFS(NOT(ISNUMBER(Feuil1!D9)),"Pas évalué", Feuil1!D9&lt;9,"Non acquis",Feuil1!D9&lt;12,"En cours d'acquisition",Feuil1!D9&lt;16,"à consolider",Feuil1!D9&gt;=16,"Acquis")</f>
        <v>Acquis</v>
      </c>
      <c r="F9" t="b">
        <f>NOT(ISNUMBER(Feuil1!B9))</f>
        <v>1</v>
      </c>
      <c r="H9" t="str">
        <f>IF(NOT(ISNUMBER(Feuil1!B9)),"non évalué",IF(Feuil1!B9&lt;9,"non acquis",IF(Feuil1!B9&lt;12,"en cours d'acquisition",IF(Feuil1!B9&lt;16,"à consolider","acquis"))))</f>
        <v>non évalué</v>
      </c>
      <c r="I9" t="str">
        <f>IF(NOT(ISNUMBER(Feuil1!C9)),"non évalué",IF(Feuil1!C9&lt;9,"non acquis",IF(Feuil1!C9&lt;12,"en cours d'acquisition",IF(Feuil1!C9&lt;16,"à consolider","acquis"))))</f>
        <v>à consolider</v>
      </c>
      <c r="J9" t="str">
        <f>IF(NOT(ISNUMBER(Feuil1!D9)),"non évalué",IF(Feuil1!D9&lt;9,"non acquis",IF(Feuil1!D9&lt;12,"en cours d'acquisition",IF(Feuil1!D9&lt;16,"à consolider","acquis"))))</f>
        <v>acquis</v>
      </c>
    </row>
    <row r="10" spans="1:10" x14ac:dyDescent="0.2">
      <c r="A10" t="str">
        <f>Feuil1!A10</f>
        <v>Hugo H.</v>
      </c>
      <c r="B10" t="str" cm="1">
        <f t="array" ref="B10">_xlfn.IFS(NOT(ISNUMBER(Feuil1!B10)),"non évalué", Feuil1!B10&lt;9,"non acquis",Feuil1!B10&lt;12,"en cours d'acquisition",Feuil1!B10&lt;16,"à consolider",Feuil1!B10&gt;=16,"acquis")</f>
        <v>acquis</v>
      </c>
      <c r="C10" t="str" cm="1">
        <f t="array" ref="C10">_xlfn.IFS(NOT(ISNUMBER(Feuil1!C10)),"Pas évalué", Feuil1!C10&lt;9,"Non acquis",Feuil1!C10&lt;12,"En cours d'acquisition",Feuil1!C10&lt;16,"à consolider",Feuil1!C10&gt;=16,"Acquis")</f>
        <v>à consolider</v>
      </c>
      <c r="D10" t="str" cm="1">
        <f t="array" ref="D10">_xlfn.IFS(NOT(ISNUMBER(Feuil1!D10)),"Pas évalué", Feuil1!D10&lt;9,"Non acquis",Feuil1!D10&lt;12,"En cours d'acquisition",Feuil1!D10&lt;16,"à consolider",Feuil1!D10&gt;=16,"Acquis")</f>
        <v>Pas évalué</v>
      </c>
      <c r="F10" t="b">
        <f>NOT(ISNUMBER(Feuil1!B10))</f>
        <v>0</v>
      </c>
      <c r="H10" t="str">
        <f>IF(NOT(ISNUMBER(Feuil1!B10)),"non évalué",IF(Feuil1!B10&lt;9,"non acquis",IF(Feuil1!B10&lt;12,"en cours d'acquisition",IF(Feuil1!B10&lt;16,"à consolider","acquis"))))</f>
        <v>acquis</v>
      </c>
      <c r="I10" t="str">
        <f>IF(NOT(ISNUMBER(Feuil1!C10)),"non évalué",IF(Feuil1!C10&lt;9,"non acquis",IF(Feuil1!C10&lt;12,"en cours d'acquisition",IF(Feuil1!C10&lt;16,"à consolider","acquis"))))</f>
        <v>à consolider</v>
      </c>
      <c r="J10" t="str">
        <f>IF(NOT(ISNUMBER(Feuil1!D10)),"non évalué",IF(Feuil1!D10&lt;9,"non acquis",IF(Feuil1!D10&lt;12,"en cours d'acquisition",IF(Feuil1!D10&lt;16,"à consolider","acquis"))))</f>
        <v>non évalué</v>
      </c>
    </row>
    <row r="11" spans="1:10" x14ac:dyDescent="0.2">
      <c r="A11" t="str">
        <f>Feuil1!A11</f>
        <v>Ivan I.</v>
      </c>
      <c r="B11" t="str" cm="1">
        <f t="array" ref="B11">_xlfn.IFS(NOT(ISNUMBER(Feuil1!B11)),"non évalué", Feuil1!B11&lt;9,"non acquis",Feuil1!B11&lt;12,"en cours d'acquisition",Feuil1!B11&lt;16,"à consolider",Feuil1!B11&gt;=16,"acquis")</f>
        <v>acquis</v>
      </c>
      <c r="C11" t="str" cm="1">
        <f t="array" ref="C11">_xlfn.IFS(NOT(ISNUMBER(Feuil1!C11)),"Pas évalué", Feuil1!C11&lt;9,"Non acquis",Feuil1!C11&lt;12,"En cours d'acquisition",Feuil1!C11&lt;16,"à consolider",Feuil1!C11&gt;=16,"Acquis")</f>
        <v>Pas évalué</v>
      </c>
      <c r="D11" t="str" cm="1">
        <f t="array" ref="D11">_xlfn.IFS(NOT(ISNUMBER(Feuil1!D11)),"Pas évalué", Feuil1!D11&lt;9,"Non acquis",Feuil1!D11&lt;12,"En cours d'acquisition",Feuil1!D11&lt;16,"à consolider",Feuil1!D11&gt;=16,"Acquis")</f>
        <v>Acquis</v>
      </c>
      <c r="F11" t="b">
        <f>NOT(ISNUMBER(Feuil1!B11))</f>
        <v>0</v>
      </c>
      <c r="H11" t="str">
        <f>IF(NOT(ISNUMBER(Feuil1!B11)),"non évalué",IF(Feuil1!B11&lt;9,"non acquis",IF(Feuil1!B11&lt;12,"en cours d'acquisition",IF(Feuil1!B11&lt;16,"à consolider","acquis"))))</f>
        <v>acquis</v>
      </c>
      <c r="I11" t="str">
        <f>IF(NOT(ISNUMBER(Feuil1!C11)),"non évalué",IF(Feuil1!C11&lt;9,"non acquis",IF(Feuil1!C11&lt;12,"en cours d'acquisition",IF(Feuil1!C11&lt;16,"à consolider","acquis"))))</f>
        <v>non évalué</v>
      </c>
      <c r="J11" t="str">
        <f>IF(NOT(ISNUMBER(Feuil1!D11)),"non évalué",IF(Feuil1!D11&lt;9,"non acquis",IF(Feuil1!D11&lt;12,"en cours d'acquisition",IF(Feuil1!D11&lt;16,"à consolider","acquis"))))</f>
        <v>acquis</v>
      </c>
    </row>
    <row r="12" spans="1:10" x14ac:dyDescent="0.2">
      <c r="A12" t="str">
        <f>Feuil1!A12</f>
        <v>Jean J.</v>
      </c>
      <c r="B12" t="str" cm="1">
        <f t="array" ref="B12">_xlfn.IFS(NOT(ISNUMBER(Feuil1!B12)),"non évalué", Feuil1!B12&lt;9,"non acquis",Feuil1!B12&lt;12,"en cours d'acquisition",Feuil1!B12&lt;16,"à consolider",Feuil1!B12&gt;=16,"acquis")</f>
        <v>en cours d'acquisition</v>
      </c>
      <c r="C12" t="str" cm="1">
        <f t="array" ref="C12">_xlfn.IFS(NOT(ISNUMBER(Feuil1!C12)),"Pas évalué", Feuil1!C12&lt;9,"Non acquis",Feuil1!C12&lt;12,"En cours d'acquisition",Feuil1!C12&lt;16,"à consolider",Feuil1!C12&gt;=16,"Acquis")</f>
        <v>à consolider</v>
      </c>
      <c r="D12" t="str" cm="1">
        <f t="array" ref="D12">_xlfn.IFS(NOT(ISNUMBER(Feuil1!D12)),"Pas évalué", Feuil1!D12&lt;9,"Non acquis",Feuil1!D12&lt;12,"En cours d'acquisition",Feuil1!D12&lt;16,"à consolider",Feuil1!D12&gt;=16,"Acquis")</f>
        <v>à consolider</v>
      </c>
      <c r="F12" t="b">
        <f>NOT(ISNUMBER(Feuil1!B12))</f>
        <v>0</v>
      </c>
      <c r="H12" t="str">
        <f>IF(NOT(ISNUMBER(Feuil1!B12)),"non évalué",IF(Feuil1!B12&lt;9,"non acquis",IF(Feuil1!B12&lt;12,"en cours d'acquisition",IF(Feuil1!B12&lt;16,"à consolider","acquis"))))</f>
        <v>en cours d'acquisition</v>
      </c>
      <c r="I12" t="str">
        <f>IF(NOT(ISNUMBER(Feuil1!C12)),"non évalué",IF(Feuil1!C12&lt;9,"non acquis",IF(Feuil1!C12&lt;12,"en cours d'acquisition",IF(Feuil1!C12&lt;16,"à consolider","acquis"))))</f>
        <v>à consolider</v>
      </c>
      <c r="J12" t="str">
        <f>IF(NOT(ISNUMBER(Feuil1!D12)),"non évalué",IF(Feuil1!D12&lt;9,"non acquis",IF(Feuil1!D12&lt;12,"en cours d'acquisition",IF(Feuil1!D12&lt;16,"à consolider","acquis"))))</f>
        <v>à consolider</v>
      </c>
    </row>
    <row r="13" spans="1:10" x14ac:dyDescent="0.2">
      <c r="A13" t="str">
        <f>Feuil1!A13</f>
        <v>Karina K.</v>
      </c>
      <c r="B13" t="str" cm="1">
        <f t="array" ref="B13">_xlfn.IFS(NOT(ISNUMBER(Feuil1!B13)),"non évalué", Feuil1!B13&lt;9,"non acquis",Feuil1!B13&lt;12,"en cours d'acquisition",Feuil1!B13&lt;16,"à consolider",Feuil1!B13&gt;=16,"acquis")</f>
        <v>à consolider</v>
      </c>
      <c r="C13" t="str" cm="1">
        <f t="array" ref="C13">_xlfn.IFS(NOT(ISNUMBER(Feuil1!C13)),"Pas évalué", Feuil1!C13&lt;9,"Non acquis",Feuil1!C13&lt;12,"En cours d'acquisition",Feuil1!C13&lt;16,"à consolider",Feuil1!C13&gt;=16,"Acquis")</f>
        <v>Acquis</v>
      </c>
      <c r="D13" t="str" cm="1">
        <f t="array" ref="D13">_xlfn.IFS(NOT(ISNUMBER(Feuil1!D13)),"Pas évalué", Feuil1!D13&lt;9,"Non acquis",Feuil1!D13&lt;12,"En cours d'acquisition",Feuil1!D13&lt;16,"à consolider",Feuil1!D13&gt;=16,"Acquis")</f>
        <v>Pas évalué</v>
      </c>
      <c r="F13" t="b">
        <f>NOT(ISNUMBER(Feuil1!B13))</f>
        <v>0</v>
      </c>
      <c r="H13" t="str">
        <f>IF(NOT(ISNUMBER(Feuil1!B13)),"non évalué",IF(Feuil1!B13&lt;9,"non acquis",IF(Feuil1!B13&lt;12,"en cours d'acquisition",IF(Feuil1!B13&lt;16,"à consolider","acquis"))))</f>
        <v>à consolider</v>
      </c>
      <c r="I13" t="str">
        <f>IF(NOT(ISNUMBER(Feuil1!C13)),"non évalué",IF(Feuil1!C13&lt;9,"non acquis",IF(Feuil1!C13&lt;12,"en cours d'acquisition",IF(Feuil1!C13&lt;16,"à consolider","acquis"))))</f>
        <v>acquis</v>
      </c>
      <c r="J13" t="str">
        <f>IF(NOT(ISNUMBER(Feuil1!D13)),"non évalué",IF(Feuil1!D13&lt;9,"non acquis",IF(Feuil1!D13&lt;12,"en cours d'acquisition",IF(Feuil1!D13&lt;16,"à consolider","acquis"))))</f>
        <v>non évalué</v>
      </c>
    </row>
    <row r="14" spans="1:10" x14ac:dyDescent="0.2">
      <c r="A14" t="str">
        <f>Feuil1!A14</f>
        <v>Lucie L.</v>
      </c>
      <c r="B14" t="str" cm="1">
        <f t="array" ref="B14">_xlfn.IFS(NOT(ISNUMBER(Feuil1!B14)),"non évalué", Feuil1!B14&lt;9,"non acquis",Feuil1!B14&lt;12,"en cours d'acquisition",Feuil1!B14&lt;16,"à consolider",Feuil1!B14&gt;=16,"acquis")</f>
        <v>non évalué</v>
      </c>
      <c r="C14" t="str" cm="1">
        <f t="array" ref="C14">_xlfn.IFS(NOT(ISNUMBER(Feuil1!C14)),"Pas évalué", Feuil1!C14&lt;9,"Non acquis",Feuil1!C14&lt;12,"En cours d'acquisition",Feuil1!C14&lt;16,"à consolider",Feuil1!C14&gt;=16,"Acquis")</f>
        <v>à consolider</v>
      </c>
      <c r="D14" t="str" cm="1">
        <f t="array" ref="D14">_xlfn.IFS(NOT(ISNUMBER(Feuil1!D14)),"Pas évalué", Feuil1!D14&lt;9,"Non acquis",Feuil1!D14&lt;12,"En cours d'acquisition",Feuil1!D14&lt;16,"à consolider",Feuil1!D14&gt;=16,"Acquis")</f>
        <v>à consolider</v>
      </c>
      <c r="F14" t="b">
        <f>NOT(ISNUMBER(Feuil1!B14))</f>
        <v>1</v>
      </c>
      <c r="H14" t="str">
        <f>IF(NOT(ISNUMBER(Feuil1!B14)),"non évalué",IF(Feuil1!B14&lt;9,"non acquis",IF(Feuil1!B14&lt;12,"en cours d'acquisition",IF(Feuil1!B14&lt;16,"à consolider","acquis"))))</f>
        <v>non évalué</v>
      </c>
      <c r="I14" t="str">
        <f>IF(NOT(ISNUMBER(Feuil1!C14)),"non évalué",IF(Feuil1!C14&lt;9,"non acquis",IF(Feuil1!C14&lt;12,"en cours d'acquisition",IF(Feuil1!C14&lt;16,"à consolider","acquis"))))</f>
        <v>à consolider</v>
      </c>
      <c r="J14" t="str">
        <f>IF(NOT(ISNUMBER(Feuil1!D14)),"non évalué",IF(Feuil1!D14&lt;9,"non acquis",IF(Feuil1!D14&lt;12,"en cours d'acquisition",IF(Feuil1!D14&lt;16,"à consolider","acquis"))))</f>
        <v>à consolider</v>
      </c>
    </row>
    <row r="15" spans="1:10" x14ac:dyDescent="0.2">
      <c r="A15" t="str">
        <f>Feuil1!A15</f>
        <v>Mathilde M.</v>
      </c>
      <c r="B15" t="str" cm="1">
        <f t="array" ref="B15">_xlfn.IFS(NOT(ISNUMBER(Feuil1!B15)),"non évalué", Feuil1!B15&lt;9,"non acquis",Feuil1!B15&lt;12,"en cours d'acquisition",Feuil1!B15&lt;16,"à consolider",Feuil1!B15&gt;=16,"acquis")</f>
        <v>non acquis</v>
      </c>
      <c r="C15" t="str" cm="1">
        <f t="array" ref="C15">_xlfn.IFS(NOT(ISNUMBER(Feuil1!C15)),"Pas évalué", Feuil1!C15&lt;9,"Non acquis",Feuil1!C15&lt;12,"En cours d'acquisition",Feuil1!C15&lt;16,"à consolider",Feuil1!C15&gt;=16,"Acquis")</f>
        <v>En cours d'acquisition</v>
      </c>
      <c r="D15" t="str" cm="1">
        <f t="array" ref="D15">_xlfn.IFS(NOT(ISNUMBER(Feuil1!D15)),"Pas évalué", Feuil1!D15&lt;9,"Non acquis",Feuil1!D15&lt;12,"En cours d'acquisition",Feuil1!D15&lt;16,"à consolider",Feuil1!D15&gt;=16,"Acquis")</f>
        <v>à consolider</v>
      </c>
      <c r="F15" t="b">
        <f>NOT(ISNUMBER(Feuil1!B15))</f>
        <v>0</v>
      </c>
      <c r="H15" t="str">
        <f>IF(NOT(ISNUMBER(Feuil1!B15)),"non évalué",IF(Feuil1!B15&lt;9,"non acquis",IF(Feuil1!B15&lt;12,"en cours d'acquisition",IF(Feuil1!B15&lt;16,"à consolider","acquis"))))</f>
        <v>non acquis</v>
      </c>
      <c r="I15" t="str">
        <f>IF(NOT(ISNUMBER(Feuil1!C15)),"non évalué",IF(Feuil1!C15&lt;9,"non acquis",IF(Feuil1!C15&lt;12,"en cours d'acquisition",IF(Feuil1!C15&lt;16,"à consolider","acquis"))))</f>
        <v>en cours d'acquisition</v>
      </c>
      <c r="J15" t="str">
        <f>IF(NOT(ISNUMBER(Feuil1!D15)),"non évalué",IF(Feuil1!D15&lt;9,"non acquis",IF(Feuil1!D15&lt;12,"en cours d'acquisition",IF(Feuil1!D15&lt;16,"à consolider","acquis"))))</f>
        <v>à consolider</v>
      </c>
    </row>
    <row r="16" spans="1:10" x14ac:dyDescent="0.2">
      <c r="A16" t="str">
        <f>Feuil1!A16</f>
        <v xml:space="preserve">Nadia N. </v>
      </c>
      <c r="B16" t="str" cm="1">
        <f t="array" ref="B16">_xlfn.IFS(NOT(ISNUMBER(Feuil1!B16)),"non évalué", Feuil1!B16&lt;9,"non acquis",Feuil1!B16&lt;12,"en cours d'acquisition",Feuil1!B16&lt;16,"à consolider",Feuil1!B16&gt;=16,"acquis")</f>
        <v>en cours d'acquisition</v>
      </c>
      <c r="C16" t="str" cm="1">
        <f t="array" ref="C16">_xlfn.IFS(NOT(ISNUMBER(Feuil1!C16)),"Pas évalué", Feuil1!C16&lt;9,"Non acquis",Feuil1!C16&lt;12,"En cours d'acquisition",Feuil1!C16&lt;16,"à consolider",Feuil1!C16&gt;=16,"Acquis")</f>
        <v>à consolider</v>
      </c>
      <c r="D16" t="str" cm="1">
        <f t="array" ref="D16">_xlfn.IFS(NOT(ISNUMBER(Feuil1!D16)),"Pas évalué", Feuil1!D16&lt;9,"Non acquis",Feuil1!D16&lt;12,"En cours d'acquisition",Feuil1!D16&lt;16,"à consolider",Feuil1!D16&gt;=16,"Acquis")</f>
        <v>Pas évalué</v>
      </c>
      <c r="F16" t="b">
        <f>NOT(ISNUMBER(Feuil1!B16))</f>
        <v>0</v>
      </c>
      <c r="H16" t="str">
        <f>IF(NOT(ISNUMBER(Feuil1!B16)),"non évalué",IF(Feuil1!B16&lt;9,"non acquis",IF(Feuil1!B16&lt;12,"en cours d'acquisition",IF(Feuil1!B16&lt;16,"à consolider","acquis"))))</f>
        <v>en cours d'acquisition</v>
      </c>
      <c r="I16" t="str">
        <f>IF(NOT(ISNUMBER(Feuil1!C16)),"non évalué",IF(Feuil1!C16&lt;9,"non acquis",IF(Feuil1!C16&lt;12,"en cours d'acquisition",IF(Feuil1!C16&lt;16,"à consolider","acquis"))))</f>
        <v>à consolider</v>
      </c>
      <c r="J16" t="str">
        <f>IF(NOT(ISNUMBER(Feuil1!D16)),"non évalué",IF(Feuil1!D16&lt;9,"non acquis",IF(Feuil1!D16&lt;12,"en cours d'acquisition",IF(Feuil1!D16&lt;16,"à consolider","acquis"))))</f>
        <v>non évalué</v>
      </c>
    </row>
    <row r="17" spans="1:10" x14ac:dyDescent="0.2">
      <c r="A17" t="str">
        <f>Feuil1!A17</f>
        <v>Otto O.</v>
      </c>
      <c r="B17" t="str" cm="1">
        <f t="array" ref="B17">_xlfn.IFS(NOT(ISNUMBER(Feuil1!B17)),"non évalué", Feuil1!B17&lt;9,"non acquis",Feuil1!B17&lt;12,"en cours d'acquisition",Feuil1!B17&lt;16,"à consolider",Feuil1!B17&gt;=16,"acquis")</f>
        <v>non acquis</v>
      </c>
      <c r="C17" t="str" cm="1">
        <f t="array" ref="C17">_xlfn.IFS(NOT(ISNUMBER(Feuil1!C17)),"Pas évalué", Feuil1!C17&lt;9,"Non acquis",Feuil1!C17&lt;12,"En cours d'acquisition",Feuil1!C17&lt;16,"à consolider",Feuil1!C17&gt;=16,"Acquis")</f>
        <v>Non acquis</v>
      </c>
      <c r="D17" t="str" cm="1">
        <f t="array" ref="D17">_xlfn.IFS(NOT(ISNUMBER(Feuil1!D17)),"Pas évalué", Feuil1!D17&lt;9,"Non acquis",Feuil1!D17&lt;12,"En cours d'acquisition",Feuil1!D17&lt;16,"à consolider",Feuil1!D17&gt;=16,"Acquis")</f>
        <v>En cours d'acquisition</v>
      </c>
      <c r="F17" t="b">
        <f>NOT(ISNUMBER(Feuil1!B17))</f>
        <v>0</v>
      </c>
      <c r="H17" t="str">
        <f>IF(NOT(ISNUMBER(Feuil1!B17)),"non évalué",IF(Feuil1!B17&lt;9,"non acquis",IF(Feuil1!B17&lt;12,"en cours d'acquisition",IF(Feuil1!B17&lt;16,"à consolider","acquis"))))</f>
        <v>non acquis</v>
      </c>
      <c r="I17" t="str">
        <f>IF(NOT(ISNUMBER(Feuil1!C17)),"non évalué",IF(Feuil1!C17&lt;9,"non acquis",IF(Feuil1!C17&lt;12,"en cours d'acquisition",IF(Feuil1!C17&lt;16,"à consolider","acquis"))))</f>
        <v>non acquis</v>
      </c>
      <c r="J17" t="str">
        <f>IF(NOT(ISNUMBER(Feuil1!D17)),"non évalué",IF(Feuil1!D17&lt;9,"non acquis",IF(Feuil1!D17&lt;12,"en cours d'acquisition",IF(Feuil1!D17&lt;16,"à consolider","acquis"))))</f>
        <v>en cours d'acquisition</v>
      </c>
    </row>
    <row r="18" spans="1:10" x14ac:dyDescent="0.2">
      <c r="A18" t="str">
        <f>Feuil1!A18</f>
        <v>Pierre P.</v>
      </c>
      <c r="B18" t="str" cm="1">
        <f t="array" ref="B18">_xlfn.IFS(NOT(ISNUMBER(Feuil1!B18)),"non évalué", Feuil1!B18&lt;9,"non acquis",Feuil1!B18&lt;12,"en cours d'acquisition",Feuil1!B18&lt;16,"à consolider",Feuil1!B18&gt;=16,"acquis")</f>
        <v>à consolider</v>
      </c>
      <c r="C18" t="str" cm="1">
        <f t="array" ref="C18">_xlfn.IFS(NOT(ISNUMBER(Feuil1!C18)),"Pas évalué", Feuil1!C18&lt;9,"Non acquis",Feuil1!C18&lt;12,"En cours d'acquisition",Feuil1!C18&lt;16,"à consolider",Feuil1!C18&gt;=16,"Acquis")</f>
        <v>Non acquis</v>
      </c>
      <c r="D18" t="str" cm="1">
        <f t="array" ref="D18">_xlfn.IFS(NOT(ISNUMBER(Feuil1!D18)),"Pas évalué", Feuil1!D18&lt;9,"Non acquis",Feuil1!D18&lt;12,"En cours d'acquisition",Feuil1!D18&lt;16,"à consolider",Feuil1!D18&gt;=16,"Acquis")</f>
        <v>à consolider</v>
      </c>
      <c r="F18" t="b">
        <f>NOT(ISNUMBER(Feuil1!B18))</f>
        <v>0</v>
      </c>
      <c r="H18" t="str">
        <f>IF(NOT(ISNUMBER(Feuil1!B18)),"non évalué",IF(Feuil1!B18&lt;9,"non acquis",IF(Feuil1!B18&lt;12,"en cours d'acquisition",IF(Feuil1!B18&lt;16,"à consolider","acquis"))))</f>
        <v>à consolider</v>
      </c>
      <c r="I18" t="str">
        <f>IF(NOT(ISNUMBER(Feuil1!C18)),"non évalué",IF(Feuil1!C18&lt;9,"non acquis",IF(Feuil1!C18&lt;12,"en cours d'acquisition",IF(Feuil1!C18&lt;16,"à consolider","acquis"))))</f>
        <v>non acquis</v>
      </c>
      <c r="J18" t="str">
        <f>IF(NOT(ISNUMBER(Feuil1!D18)),"non évalué",IF(Feuil1!D18&lt;9,"non acquis",IF(Feuil1!D18&lt;12,"en cours d'acquisition",IF(Feuil1!D18&lt;16,"à consolider","acquis"))))</f>
        <v>à consolider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6381-5DF4-4833-B0E9-4BA502E02E40}">
  <dimension ref="A1"/>
  <sheetViews>
    <sheetView workbookViewId="0">
      <selection activeCell="M21" sqref="M21"/>
    </sheetView>
  </sheetViews>
  <sheetFormatPr baseColWidth="10" defaultColWidth="11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Publication</vt:lpstr>
      <vt:lpstr>graphiques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Manuele Kirsch Pinheiro</dc:creator>
  <cp:keywords/>
  <dc:description/>
  <cp:lastModifiedBy>Manuele Kirsch Pinheiro</cp:lastModifiedBy>
  <cp:revision/>
  <dcterms:created xsi:type="dcterms:W3CDTF">2019-09-08T16:17:59Z</dcterms:created>
  <dcterms:modified xsi:type="dcterms:W3CDTF">2022-08-31T14:27:31Z</dcterms:modified>
  <cp:category/>
  <cp:contentStatus/>
</cp:coreProperties>
</file>